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2"/>
  </bookViews>
  <sheets>
    <sheet name="Concept programme" sheetId="1" r:id="rId1"/>
    <sheet name="Students' matching" sheetId="2" r:id="rId2"/>
    <sheet name="Budget" sheetId="3" r:id="rId3"/>
  </sheets>
  <definedNames/>
  <calcPr fullCalcOnLoad="1"/>
</workbook>
</file>

<file path=xl/sharedStrings.xml><?xml version="1.0" encoding="utf-8"?>
<sst xmlns="http://schemas.openxmlformats.org/spreadsheetml/2006/main" count="202" uniqueCount="120">
  <si>
    <t>morning</t>
  </si>
  <si>
    <t>afternoon</t>
  </si>
  <si>
    <t>evening</t>
  </si>
  <si>
    <t>Monday, 2 March</t>
  </si>
  <si>
    <t>Tuesday, 3 March</t>
  </si>
  <si>
    <t>Wednesday, 4 March</t>
  </si>
  <si>
    <t>Thursday, 5 March</t>
  </si>
  <si>
    <t>Friday, 6 March</t>
  </si>
  <si>
    <t xml:space="preserve">Gregor Gazvoda </t>
  </si>
  <si>
    <t>Antoni Sakic</t>
  </si>
  <si>
    <t xml:space="preserve">Roko Urbajs </t>
  </si>
  <si>
    <t>Sara Pesan</t>
  </si>
  <si>
    <t>Nina Godler</t>
  </si>
  <si>
    <t>THE NETHERLANDS</t>
  </si>
  <si>
    <t>Nieke Smit</t>
  </si>
  <si>
    <t>SLOVENIA</t>
  </si>
  <si>
    <t>Vera Pors</t>
  </si>
  <si>
    <t xml:space="preserve">Kim Seger </t>
  </si>
  <si>
    <t xml:space="preserve">Linouk van Dam </t>
  </si>
  <si>
    <t>Aenetroy Vlug</t>
  </si>
  <si>
    <t>SPAIN</t>
  </si>
  <si>
    <t>Johan Hurtado Rosales</t>
  </si>
  <si>
    <t>Leandro Hurtado Rosales</t>
  </si>
  <si>
    <t>Dayana Pérez Pelaez</t>
  </si>
  <si>
    <t>Anastasia Benítez Delgado</t>
  </si>
  <si>
    <t>Nemeiba Monserrat Mendoza Betancor</t>
  </si>
  <si>
    <t>POLAND</t>
  </si>
  <si>
    <t xml:space="preserve">Marcelina Hojdak </t>
  </si>
  <si>
    <t xml:space="preserve">Wiktoria Gazda </t>
  </si>
  <si>
    <t xml:space="preserve">Klaudia Szymanska </t>
  </si>
  <si>
    <t>Kacper Rak</t>
  </si>
  <si>
    <t xml:space="preserve">Szymon Basista </t>
  </si>
  <si>
    <t xml:space="preserve">Wiktor Hajduk </t>
  </si>
  <si>
    <r>
      <t xml:space="preserve">Lismey Rodrìguez </t>
    </r>
    <r>
      <rPr>
        <sz val="12.5"/>
        <rFont val="Calibri"/>
        <family val="2"/>
      </rPr>
      <t>Hernández</t>
    </r>
  </si>
  <si>
    <t xml:space="preserve">Giuseppe Illibato </t>
  </si>
  <si>
    <t>Franco Monaco</t>
  </si>
  <si>
    <t>Aldo Bonofiglio</t>
  </si>
  <si>
    <t>Myriam Tinè</t>
  </si>
  <si>
    <t>Aurora Rosa</t>
  </si>
  <si>
    <t>Claudia Calabrese</t>
  </si>
  <si>
    <t>myri.luna70@gmail.com</t>
  </si>
  <si>
    <t>Irene Maria Ielasi</t>
  </si>
  <si>
    <t>Claudia Cino</t>
  </si>
  <si>
    <t>Claudia Montemurro</t>
  </si>
  <si>
    <t xml:space="preserve">Matteo Caligiuri </t>
  </si>
  <si>
    <t>claudiacalabrese2019@gmail.com</t>
  </si>
  <si>
    <t>hermione.ielasi@gmail.com</t>
  </si>
  <si>
    <t>claudia.montemurro@gmail.com</t>
  </si>
  <si>
    <t>matteo.caligiuri06@gmail.com</t>
  </si>
  <si>
    <t>Vincenzo Fiorita</t>
  </si>
  <si>
    <t>Gianmarco De Luca</t>
  </si>
  <si>
    <t>Alessia Azzaro</t>
  </si>
  <si>
    <t>Antonia Magnelli</t>
  </si>
  <si>
    <t>Annamaria D’Orrico</t>
  </si>
  <si>
    <t>Alessandro Ponte</t>
  </si>
  <si>
    <t>Vincenzo Pio Masiello</t>
  </si>
  <si>
    <t>Alessio Iannaccone</t>
  </si>
  <si>
    <t>annadorrico07@gmail.com</t>
  </si>
  <si>
    <t>alessandro.ponte.2005@gmail.com</t>
  </si>
  <si>
    <t>masiellovincenzo5@gmail.com</t>
  </si>
  <si>
    <t>iannacconeluigi@libero.it</t>
  </si>
  <si>
    <t>gianmarcodeluca06@gmail.com</t>
  </si>
  <si>
    <t>virginia.mirabelli@gmail.com</t>
  </si>
  <si>
    <t>magnelliantonia1@gmail.com</t>
  </si>
  <si>
    <t>aurora.rosa.10y@gmail.com</t>
  </si>
  <si>
    <t>francomonaco26@gmail.com</t>
  </si>
  <si>
    <t>porcarellimarianna55@gmail.com</t>
  </si>
  <si>
    <t>HOTEL</t>
  </si>
  <si>
    <t>1 SINGLE ROOM</t>
  </si>
  <si>
    <t>1 DOUBLE ROOM</t>
  </si>
  <si>
    <t>TRANSPORT</t>
  </si>
  <si>
    <t xml:space="preserve">VAN FROM LAMETIA TO COSENZA </t>
  </si>
  <si>
    <t>VAN FROM COSENZA TO LAMETIA</t>
  </si>
  <si>
    <t>VAN FROM NAPLES TO COSENZA</t>
  </si>
  <si>
    <t>VAN FROM COSENZA TO NAPLES</t>
  </si>
  <si>
    <t xml:space="preserve">VAN + CAR FROM LAMETIA TO COSENZA </t>
  </si>
  <si>
    <t>VAN + CAR FROM COSENZA TO LAMETIA</t>
  </si>
  <si>
    <t xml:space="preserve"> TOUR BUSES </t>
  </si>
  <si>
    <t>UNIVERSITY</t>
  </si>
  <si>
    <t>SILA</t>
  </si>
  <si>
    <t>SIBARI-MORANO</t>
  </si>
  <si>
    <t>REGGIO CALABRIA</t>
  </si>
  <si>
    <t>TOUR GUIDES</t>
  </si>
  <si>
    <t>COSENZA</t>
  </si>
  <si>
    <r>
      <t xml:space="preserve">DINNER AT </t>
    </r>
    <r>
      <rPr>
        <i/>
        <sz val="11"/>
        <color indexed="8"/>
        <rFont val="Calibri"/>
        <family val="2"/>
      </rPr>
      <t>AL VECCHIO ULIVO</t>
    </r>
  </si>
  <si>
    <t xml:space="preserve">ONLY TEACHERS </t>
  </si>
  <si>
    <r>
      <t xml:space="preserve">LUNCH AT </t>
    </r>
    <r>
      <rPr>
        <i/>
        <sz val="11"/>
        <color indexed="8"/>
        <rFont val="Calibri"/>
        <family val="2"/>
      </rPr>
      <t>LA ROSA DEI VENTI</t>
    </r>
  </si>
  <si>
    <t>STUDENTS AND TEACHERS</t>
  </si>
  <si>
    <t>vincenzoud@outlook.it</t>
  </si>
  <si>
    <t>Saturday, 7 March</t>
  </si>
  <si>
    <r>
      <rPr>
        <b/>
        <sz val="11"/>
        <color indexed="8"/>
        <rFont val="Calibri"/>
        <family val="2"/>
      </rPr>
      <t>Slovenia:</t>
    </r>
    <r>
      <rPr>
        <sz val="11"/>
        <color theme="1"/>
        <rFont val="Calibri"/>
        <family val="2"/>
      </rPr>
      <t xml:space="preserve"> arrival at about 7:00 pm; </t>
    </r>
    <r>
      <rPr>
        <b/>
        <sz val="11"/>
        <color indexed="8"/>
        <rFont val="Calibri"/>
        <family val="2"/>
      </rPr>
      <t>Spain:</t>
    </r>
    <r>
      <rPr>
        <sz val="11"/>
        <color theme="1"/>
        <rFont val="Calibri"/>
        <family val="2"/>
      </rPr>
      <t xml:space="preserve"> arrival at about 7:30 pm; </t>
    </r>
    <r>
      <rPr>
        <b/>
        <sz val="11"/>
        <color indexed="8"/>
        <rFont val="Calibri"/>
        <family val="2"/>
      </rPr>
      <t>Poland:</t>
    </r>
    <r>
      <rPr>
        <sz val="11"/>
        <color theme="1"/>
        <rFont val="Calibri"/>
        <family val="2"/>
      </rPr>
      <t xml:space="preserve"> arrival at about 10:15 pm</t>
    </r>
  </si>
  <si>
    <t>cinoclaudia06@gmail.com</t>
  </si>
  <si>
    <t>giuseppena08@gmail.com</t>
  </si>
  <si>
    <t>stellaelisa06@gmail.com</t>
  </si>
  <si>
    <t xml:space="preserve">All the other teams leave Italy. </t>
  </si>
  <si>
    <t>Elisa Stella</t>
  </si>
  <si>
    <t xml:space="preserve">aldobonof@gmail.com </t>
  </si>
  <si>
    <t>TOTAL</t>
  </si>
  <si>
    <t>Sunday, 1 March</t>
  </si>
  <si>
    <t xml:space="preserve">Students with families, teachers at the hotel </t>
  </si>
  <si>
    <t>Students with families, teachers at the hotel</t>
  </si>
  <si>
    <r>
      <t>Marianna Porcarelli</t>
    </r>
    <r>
      <rPr>
        <sz val="11"/>
        <color indexed="16"/>
        <rFont val="Calibri"/>
        <family val="2"/>
      </rPr>
      <t xml:space="preserve">    </t>
    </r>
  </si>
  <si>
    <t xml:space="preserve">P. S. The total figure may be susceptible to slight variations </t>
  </si>
  <si>
    <t>carmenarnone@hotmail.com</t>
  </si>
  <si>
    <t>Alena Marrello</t>
  </si>
  <si>
    <r>
      <rPr>
        <b/>
        <sz val="11"/>
        <color indexed="10"/>
        <rFont val="Calibri"/>
        <family val="2"/>
      </rPr>
      <t xml:space="preserve">8:40 </t>
    </r>
    <r>
      <rPr>
        <sz val="11"/>
        <color theme="1"/>
        <rFont val="Calibri"/>
        <family val="2"/>
      </rPr>
      <t xml:space="preserve">am: at school; meeting the headmistress and visiting the school. </t>
    </r>
    <r>
      <rPr>
        <sz val="11"/>
        <rFont val="Calibri"/>
        <family val="2"/>
      </rPr>
      <t>11:30</t>
    </r>
    <r>
      <rPr>
        <sz val="11"/>
        <color theme="1"/>
        <rFont val="Calibri"/>
        <family val="2"/>
      </rPr>
      <t xml:space="preserve"> am: Presentations_max 15-20 minutes for each country. Lunch at school (teachers and students).</t>
    </r>
  </si>
  <si>
    <r>
      <t xml:space="preserve">The </t>
    </r>
    <r>
      <rPr>
        <b/>
        <sz val="11"/>
        <color indexed="8"/>
        <rFont val="Calibri"/>
        <family val="2"/>
      </rPr>
      <t>Netherlands:</t>
    </r>
    <r>
      <rPr>
        <sz val="11"/>
        <color theme="1"/>
        <rFont val="Calibri"/>
        <family val="2"/>
      </rPr>
      <t xml:space="preserve"> arrival at about 3:00 pm. Teachers at the hotel and students with families. </t>
    </r>
    <r>
      <rPr>
        <b/>
        <sz val="11"/>
        <color indexed="10"/>
        <rFont val="Calibri"/>
        <family val="2"/>
      </rPr>
      <t>5:30</t>
    </r>
    <r>
      <rPr>
        <sz val="11"/>
        <color theme="1"/>
        <rFont val="Calibri"/>
        <family val="2"/>
      </rPr>
      <t xml:space="preserve"> pm: Cosenza guided tour_MAB (Open Air Museum </t>
    </r>
    <r>
      <rPr>
        <i/>
        <sz val="11"/>
        <color indexed="8"/>
        <rFont val="Calibri"/>
        <family val="2"/>
      </rPr>
      <t>Bilotti)</t>
    </r>
    <r>
      <rPr>
        <sz val="11"/>
        <color theme="1"/>
        <rFont val="Calibri"/>
        <family val="2"/>
      </rPr>
      <t xml:space="preserve">, the Cathedral (Unesco Heritage), the Swabian Castle, the historical </t>
    </r>
    <r>
      <rPr>
        <i/>
        <sz val="11"/>
        <color indexed="8"/>
        <rFont val="Calibri"/>
        <family val="2"/>
      </rPr>
      <t>Alfonso Rendano</t>
    </r>
    <r>
      <rPr>
        <sz val="11"/>
        <color theme="1"/>
        <rFont val="Calibri"/>
        <family val="2"/>
      </rPr>
      <t xml:space="preserve"> theatre and other interesting sites. </t>
    </r>
  </si>
  <si>
    <t xml:space="preserve">LUNCH + WORKSHOP AT </t>
  </si>
  <si>
    <t>FATTORIA BIO'</t>
  </si>
  <si>
    <r>
      <rPr>
        <b/>
        <sz val="11"/>
        <color indexed="10"/>
        <rFont val="Calibri"/>
        <family val="2"/>
      </rPr>
      <t>8:40</t>
    </r>
    <r>
      <rPr>
        <sz val="11"/>
        <rFont val="Calibri"/>
        <family val="2"/>
      </rPr>
      <t xml:space="preserve"> am:</t>
    </r>
    <r>
      <rPr>
        <sz val="11"/>
        <color theme="1"/>
        <rFont val="Calibri"/>
        <family val="2"/>
      </rPr>
      <t xml:space="preserve"> at school. Final questionnaires. The Dutch team leave. Visiting the city: MAB (Open Air Museum </t>
    </r>
    <r>
      <rPr>
        <i/>
        <sz val="11"/>
        <color indexed="8"/>
        <rFont val="Calibri"/>
        <family val="2"/>
      </rPr>
      <t>Bilotti)</t>
    </r>
    <r>
      <rPr>
        <sz val="11"/>
        <color theme="1"/>
        <rFont val="Calibri"/>
        <family val="2"/>
      </rPr>
      <t xml:space="preserve">, the Cathedral (Unesco Heritage), the Swabian Castle, the historical </t>
    </r>
    <r>
      <rPr>
        <i/>
        <sz val="11"/>
        <color indexed="8"/>
        <rFont val="Calibri"/>
        <family val="2"/>
      </rPr>
      <t>Alfonso Rendano</t>
    </r>
    <r>
      <rPr>
        <sz val="11"/>
        <color theme="1"/>
        <rFont val="Calibri"/>
        <family val="2"/>
      </rPr>
      <t xml:space="preserve"> theatre, and other interesting sites.</t>
    </r>
  </si>
  <si>
    <r>
      <rPr>
        <b/>
        <sz val="11"/>
        <color indexed="10"/>
        <rFont val="Calibri"/>
        <family val="2"/>
      </rPr>
      <t xml:space="preserve">7:00 </t>
    </r>
    <r>
      <rPr>
        <sz val="11"/>
        <rFont val="Calibri"/>
        <family val="2"/>
      </rPr>
      <t xml:space="preserve">am: at school leaving for </t>
    </r>
    <r>
      <rPr>
        <sz val="11"/>
        <color theme="1"/>
        <rFont val="Calibri"/>
        <family val="2"/>
      </rPr>
      <t>Reggio Calabria - The National Archeological Museum (Riace's Bronzes), the Cathedral, the Citrus (citrus bergamia) Museum, walking along the most beautiful seafront (</t>
    </r>
    <r>
      <rPr>
        <i/>
        <sz val="11"/>
        <color indexed="8"/>
        <rFont val="Calibri"/>
        <family val="2"/>
      </rPr>
      <t>Kilometer</t>
    </r>
    <r>
      <rPr>
        <sz val="11"/>
        <color theme="1"/>
        <rFont val="Calibri"/>
        <family val="2"/>
      </rPr>
      <t>) in Italy and other interesting sites.</t>
    </r>
  </si>
  <si>
    <r>
      <t xml:space="preserve">Lunch at </t>
    </r>
    <r>
      <rPr>
        <i/>
        <sz val="11"/>
        <color indexed="8"/>
        <rFont val="Calibri"/>
        <family val="2"/>
      </rPr>
      <t>La rosa dei venti - Reggio Calabria</t>
    </r>
    <r>
      <rPr>
        <sz val="11"/>
        <color theme="1"/>
        <rFont val="Calibri"/>
        <family val="2"/>
      </rPr>
      <t xml:space="preserve">(students and teachers); visiting Scilla, an old fishermen's town, known to the most for being opposite to Cariddi on the Sicilian coasts and quoted by Dante Alighieri in </t>
    </r>
    <r>
      <rPr>
        <i/>
        <sz val="11"/>
        <color indexed="8"/>
        <rFont val="Calibri"/>
        <family val="2"/>
      </rPr>
      <t>La Divina Commedia.</t>
    </r>
  </si>
  <si>
    <r>
      <t>Students with families.  Teachers: Dinner at "</t>
    </r>
    <r>
      <rPr>
        <i/>
        <sz val="11"/>
        <color indexed="8"/>
        <rFont val="Calibri"/>
        <family val="2"/>
      </rPr>
      <t>Al vecchio ulivo"</t>
    </r>
  </si>
  <si>
    <r>
      <rPr>
        <sz val="11"/>
        <rFont val="Calibri"/>
        <family val="2"/>
      </rPr>
      <t xml:space="preserve">Lunch at </t>
    </r>
    <r>
      <rPr>
        <i/>
        <sz val="11"/>
        <rFont val="Calibri"/>
        <family val="2"/>
      </rPr>
      <t xml:space="preserve">Fattoria Biò </t>
    </r>
    <r>
      <rPr>
        <sz val="11"/>
        <rFont val="Calibri"/>
        <family val="2"/>
      </rPr>
      <t>(students and teachers), tasting traditional Calabrian food</t>
    </r>
    <r>
      <rPr>
        <i/>
        <sz val="11"/>
        <rFont val="Calibri"/>
        <family val="2"/>
      </rPr>
      <t xml:space="preserve">; </t>
    </r>
    <r>
      <rPr>
        <sz val="11"/>
        <rFont val="Calibri"/>
        <family val="2"/>
      </rPr>
      <t>visiting a dairy company</t>
    </r>
    <r>
      <rPr>
        <sz val="11"/>
        <color theme="1"/>
        <rFont val="Calibri"/>
        <family val="2"/>
      </rPr>
      <t>.</t>
    </r>
  </si>
  <si>
    <t>3:00 pm: UNICAL_University of Calabria - Workshop at DIBEST department with Mr Fabio Scarciglia, associate professor of Physical Geography and Geomorphology;  visiting the Botanical Garden with Mr Salvatore Luberto (English teacher at UNICAL), Mrs Carmen Gangale and Mr Nicodemo Passalacqua; 6:30 meeting with the architect Mario Occhiuto, mayor of Cosenza.</t>
  </si>
  <si>
    <r>
      <t xml:space="preserve">Lunch at Morano Calabro (students and teachers), tasting very good, Calabrian food like homemade pasta and </t>
    </r>
    <r>
      <rPr>
        <i/>
        <sz val="11"/>
        <color indexed="8"/>
        <rFont val="Calibri"/>
        <family val="2"/>
      </rPr>
      <t>patate 'mpacchiuse</t>
    </r>
    <r>
      <rPr>
        <sz val="11"/>
        <color theme="1"/>
        <rFont val="Calibri"/>
        <family val="2"/>
      </rPr>
      <t xml:space="preserve">;  </t>
    </r>
    <r>
      <rPr>
        <sz val="11"/>
        <color indexed="8"/>
        <rFont val="Calibri"/>
        <family val="2"/>
      </rPr>
      <t>visiting Morano and its arts and crafts  Museum, its old churches (in Santa Maria Maddalena there's a famous Polyptych by Vivarini), its Castle and meeting Mr Luigi Stabile, a famous craftman of stringed instruments.</t>
    </r>
  </si>
  <si>
    <r>
      <t xml:space="preserve"> </t>
    </r>
    <r>
      <rPr>
        <b/>
        <sz val="11"/>
        <color indexed="10"/>
        <rFont val="Calibri"/>
        <family val="2"/>
      </rPr>
      <t>7</t>
    </r>
    <r>
      <rPr>
        <b/>
        <sz val="11"/>
        <color indexed="10"/>
        <rFont val="Calibri"/>
        <family val="2"/>
      </rPr>
      <t>:00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am: at school leaving for</t>
    </r>
    <r>
      <rPr>
        <sz val="11"/>
        <color theme="1"/>
        <rFont val="Calibri"/>
        <family val="2"/>
      </rPr>
      <t xml:space="preserve"> Sibari_A</t>
    </r>
    <r>
      <rPr>
        <i/>
        <sz val="11"/>
        <color indexed="8"/>
        <rFont val="Calibri"/>
        <family val="2"/>
      </rPr>
      <t xml:space="preserve">rcheological Museum; Magisa rice field. </t>
    </r>
    <r>
      <rPr>
        <sz val="11"/>
        <color indexed="8"/>
        <rFont val="Calibri"/>
        <family val="2"/>
      </rPr>
      <t xml:space="preserve">Leaving for Morano Calabro, a town within Pollino National Park (UNESCO heritage). Meeting the mayor of the town. A local TV will be present and will report on the day. </t>
    </r>
  </si>
  <si>
    <t>SIBARI</t>
  </si>
  <si>
    <t>MORANO</t>
  </si>
  <si>
    <r>
      <rPr>
        <b/>
        <sz val="11"/>
        <color indexed="10"/>
        <rFont val="Calibri"/>
        <family val="2"/>
      </rPr>
      <t>7:00</t>
    </r>
    <r>
      <rPr>
        <sz val="11"/>
        <color theme="1"/>
        <rFont val="Calibri"/>
        <family val="2"/>
      </rPr>
      <t xml:space="preserve"> am: at school leaving for Sila; visiting The National Park in Sila (UNESCO heritage), Cecita lake; Camigliatello and other interesting sites.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</si>
</sst>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&quot;€&quot;\ 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.1"/>
      <color indexed="12"/>
      <name val="Calibri"/>
      <family val="2"/>
    </font>
    <font>
      <sz val="12.5"/>
      <color indexed="8"/>
      <name val="Calibri"/>
      <family val="2"/>
    </font>
    <font>
      <sz val="13"/>
      <color indexed="10"/>
      <name val="Calibri"/>
      <family val="2"/>
    </font>
    <font>
      <sz val="12.5"/>
      <color indexed="16"/>
      <name val="Calibri"/>
      <family val="2"/>
    </font>
    <font>
      <sz val="10.5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.5"/>
      <color indexed="1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.1"/>
      <color theme="10"/>
      <name val="Calibri"/>
      <family val="2"/>
    </font>
    <font>
      <sz val="12.5"/>
      <color theme="1"/>
      <name val="Calibri"/>
      <family val="2"/>
    </font>
    <font>
      <sz val="12"/>
      <color rgb="FFFF0000"/>
      <name val="Calibri"/>
      <family val="2"/>
    </font>
    <font>
      <sz val="10.5"/>
      <color theme="5" tint="-0.4999699890613556"/>
      <name val="Calibri"/>
      <family val="2"/>
    </font>
    <font>
      <sz val="12.5"/>
      <color theme="5" tint="-0.4999699890613556"/>
      <name val="Calibri"/>
      <family val="2"/>
    </font>
    <font>
      <sz val="13"/>
      <color rgb="FFFF0000"/>
      <name val="Calibri"/>
      <family val="2"/>
    </font>
    <font>
      <sz val="11"/>
      <color theme="5" tint="-0.4999699890613556"/>
      <name val="Calibri"/>
      <family val="2"/>
    </font>
    <font>
      <sz val="10.5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44" fillId="0" borderId="0" xfId="36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4" fillId="0" borderId="0" xfId="36" applyBorder="1" applyAlignment="1" applyProtection="1">
      <alignment/>
      <protection/>
    </xf>
    <xf numFmtId="0" fontId="44" fillId="0" borderId="0" xfId="36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177" fontId="55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8" fillId="10" borderId="0" xfId="0" applyFont="1" applyFill="1" applyAlignment="1">
      <alignment/>
    </xf>
    <xf numFmtId="0" fontId="59" fillId="10" borderId="0" xfId="0" applyFont="1" applyFill="1" applyAlignment="1">
      <alignment horizontal="center" vertical="center" wrapText="1"/>
    </xf>
    <xf numFmtId="0" fontId="59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left" vertical="top" wrapText="1"/>
    </xf>
    <xf numFmtId="0" fontId="60" fillId="10" borderId="0" xfId="0" applyFont="1" applyFill="1" applyAlignment="1">
      <alignment horizontal="left" vertical="top" wrapText="1"/>
    </xf>
    <xf numFmtId="0" fontId="58" fillId="10" borderId="0" xfId="0" applyFont="1" applyFill="1" applyAlignment="1">
      <alignment horizontal="left" vertical="top" wrapText="1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vertical="center" wrapText="1"/>
    </xf>
    <xf numFmtId="0" fontId="0" fillId="0" borderId="10" xfId="0" applyBorder="1" applyAlignment="1">
      <alignment vertical="top"/>
    </xf>
    <xf numFmtId="0" fontId="62" fillId="0" borderId="10" xfId="36" applyFont="1" applyBorder="1" applyAlignment="1" applyProtection="1">
      <alignment horizontal="left" vertical="top"/>
      <protection/>
    </xf>
    <xf numFmtId="0" fontId="0" fillId="0" borderId="1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62" fillId="0" borderId="10" xfId="36" applyFont="1" applyBorder="1" applyAlignment="1" applyProtection="1">
      <alignment vertical="top"/>
      <protection/>
    </xf>
    <xf numFmtId="0" fontId="63" fillId="0" borderId="13" xfId="0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77" fontId="0" fillId="0" borderId="14" xfId="0" applyNumberFormat="1" applyBorder="1" applyAlignment="1">
      <alignment horizontal="center"/>
    </xf>
    <xf numFmtId="177" fontId="55" fillId="0" borderId="13" xfId="0" applyNumberFormat="1" applyFont="1" applyBorder="1" applyAlignment="1">
      <alignment/>
    </xf>
    <xf numFmtId="177" fontId="0" fillId="0" borderId="16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0" fontId="44" fillId="0" borderId="12" xfId="36" applyBorder="1" applyAlignment="1" applyProtection="1">
      <alignment horizontal="left" vertical="top"/>
      <protection/>
    </xf>
    <xf numFmtId="0" fontId="62" fillId="0" borderId="17" xfId="36" applyFont="1" applyBorder="1" applyAlignment="1" applyProtection="1">
      <alignment horizontal="left" vertical="top"/>
      <protection/>
    </xf>
    <xf numFmtId="0" fontId="62" fillId="0" borderId="11" xfId="36" applyFont="1" applyBorder="1" applyAlignment="1" applyProtection="1">
      <alignment horizontal="left" vertical="top"/>
      <protection/>
    </xf>
    <xf numFmtId="0" fontId="64" fillId="0" borderId="10" xfId="0" applyFont="1" applyBorder="1" applyAlignment="1">
      <alignment horizontal="center" vertical="top"/>
    </xf>
    <xf numFmtId="0" fontId="44" fillId="0" borderId="13" xfId="36" applyBorder="1" applyAlignment="1" applyProtection="1">
      <alignment horizontal="left" vertical="top"/>
      <protection/>
    </xf>
    <xf numFmtId="0" fontId="0" fillId="0" borderId="13" xfId="0" applyBorder="1" applyAlignment="1">
      <alignment horizontal="left" vertical="top"/>
    </xf>
    <xf numFmtId="0" fontId="62" fillId="0" borderId="10" xfId="36" applyFont="1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64" fillId="0" borderId="12" xfId="0" applyFont="1" applyBorder="1" applyAlignment="1">
      <alignment horizontal="center" vertical="top"/>
    </xf>
    <xf numFmtId="0" fontId="64" fillId="0" borderId="17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/>
    </xf>
    <xf numFmtId="0" fontId="65" fillId="0" borderId="10" xfId="0" applyFont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66" fillId="0" borderId="12" xfId="0" applyFont="1" applyBorder="1" applyAlignment="1">
      <alignment horizontal="left" vertical="top"/>
    </xf>
    <xf numFmtId="0" fontId="66" fillId="0" borderId="11" xfId="0" applyFont="1" applyBorder="1" applyAlignment="1">
      <alignment horizontal="left" vertical="top"/>
    </xf>
    <xf numFmtId="0" fontId="67" fillId="0" borderId="12" xfId="0" applyFont="1" applyBorder="1" applyAlignment="1">
      <alignment horizontal="left" vertical="top"/>
    </xf>
    <xf numFmtId="0" fontId="67" fillId="0" borderId="17" xfId="0" applyFont="1" applyBorder="1" applyAlignment="1">
      <alignment horizontal="left" vertical="top"/>
    </xf>
    <xf numFmtId="0" fontId="67" fillId="0" borderId="11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44" fillId="0" borderId="12" xfId="36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44" fillId="0" borderId="19" xfId="36" applyBorder="1" applyAlignment="1" applyProtection="1">
      <alignment horizontal="left" vertical="top"/>
      <protection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66" fillId="0" borderId="13" xfId="0" applyFont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3" fillId="0" borderId="13" xfId="0" applyFont="1" applyBorder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7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1" fillId="0" borderId="2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7" fontId="60" fillId="0" borderId="14" xfId="0" applyNumberFormat="1" applyFont="1" applyBorder="1" applyAlignment="1">
      <alignment horizontal="right"/>
    </xf>
    <xf numFmtId="177" fontId="60" fillId="0" borderId="13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center"/>
    </xf>
    <xf numFmtId="177" fontId="60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yri.luna70@gmail.com" TargetMode="External" /><Relationship Id="rId2" Type="http://schemas.openxmlformats.org/officeDocument/2006/relationships/hyperlink" Target="mailto:claudiacalabrese2019@gmail.com" TargetMode="External" /><Relationship Id="rId3" Type="http://schemas.openxmlformats.org/officeDocument/2006/relationships/hyperlink" Target="mailto:hermione.ielasi@gmail.com" TargetMode="External" /><Relationship Id="rId4" Type="http://schemas.openxmlformats.org/officeDocument/2006/relationships/hyperlink" Target="mailto:claudia.montemurro@gmail.com" TargetMode="External" /><Relationship Id="rId5" Type="http://schemas.openxmlformats.org/officeDocument/2006/relationships/hyperlink" Target="mailto:matteo.caligiuri06@gmail.com" TargetMode="External" /><Relationship Id="rId6" Type="http://schemas.openxmlformats.org/officeDocument/2006/relationships/hyperlink" Target="mailto:annadorrico07@gmail.com" TargetMode="External" /><Relationship Id="rId7" Type="http://schemas.openxmlformats.org/officeDocument/2006/relationships/hyperlink" Target="mailto:alessandro.ponte.2005@gmail.com" TargetMode="External" /><Relationship Id="rId8" Type="http://schemas.openxmlformats.org/officeDocument/2006/relationships/hyperlink" Target="mailto:masiellovincenzo5@gmail.com" TargetMode="External" /><Relationship Id="rId9" Type="http://schemas.openxmlformats.org/officeDocument/2006/relationships/hyperlink" Target="mailto:iannacconeluigi@libero.it" TargetMode="External" /><Relationship Id="rId10" Type="http://schemas.openxmlformats.org/officeDocument/2006/relationships/hyperlink" Target="mailto:gianmarcodeluca06@gmail.com" TargetMode="External" /><Relationship Id="rId11" Type="http://schemas.openxmlformats.org/officeDocument/2006/relationships/hyperlink" Target="mailto:virginia.mirabelli@gmail.com" TargetMode="External" /><Relationship Id="rId12" Type="http://schemas.openxmlformats.org/officeDocument/2006/relationships/hyperlink" Target="mailto:claudia.montemurro@gmail.com" TargetMode="External" /><Relationship Id="rId13" Type="http://schemas.openxmlformats.org/officeDocument/2006/relationships/hyperlink" Target="mailto:magnelliantonia1@gmail.com" TargetMode="External" /><Relationship Id="rId14" Type="http://schemas.openxmlformats.org/officeDocument/2006/relationships/hyperlink" Target="mailto:francomonaco26@gmail.com" TargetMode="External" /><Relationship Id="rId15" Type="http://schemas.openxmlformats.org/officeDocument/2006/relationships/hyperlink" Target="mailto:porcarellimarianna55@gmail.com" TargetMode="External" /><Relationship Id="rId16" Type="http://schemas.openxmlformats.org/officeDocument/2006/relationships/hyperlink" Target="mailto:vincenzoud@outlook.it" TargetMode="External" /><Relationship Id="rId17" Type="http://schemas.openxmlformats.org/officeDocument/2006/relationships/hyperlink" Target="mailto:cinoclaudia06@gmail.com" TargetMode="External" /><Relationship Id="rId18" Type="http://schemas.openxmlformats.org/officeDocument/2006/relationships/hyperlink" Target="mailto:giuseppena08@gmail.com" TargetMode="External" /><Relationship Id="rId19" Type="http://schemas.openxmlformats.org/officeDocument/2006/relationships/hyperlink" Target="mailto:stellaelisa06@gmail.com" TargetMode="External" /><Relationship Id="rId20" Type="http://schemas.openxmlformats.org/officeDocument/2006/relationships/hyperlink" Target="mailto:aldobonof@gmail.com" TargetMode="External" /><Relationship Id="rId21" Type="http://schemas.openxmlformats.org/officeDocument/2006/relationships/hyperlink" Target="mailto:aurora.rosa.10y@gmail.com" TargetMode="External" /><Relationship Id="rId22" Type="http://schemas.openxmlformats.org/officeDocument/2006/relationships/hyperlink" Target="mailto:carmenarnone@hotmail.com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zoomScale="110" zoomScaleNormal="110" zoomScalePageLayoutView="0" workbookViewId="0" topLeftCell="A7">
      <selection activeCell="C10" sqref="C10"/>
    </sheetView>
  </sheetViews>
  <sheetFormatPr defaultColWidth="9.140625" defaultRowHeight="15"/>
  <cols>
    <col min="1" max="1" width="2.140625" style="1" customWidth="1"/>
    <col min="2" max="2" width="13.7109375" style="1" customWidth="1"/>
    <col min="3" max="3" width="24.28125" style="5" customWidth="1"/>
    <col min="4" max="4" width="26.00390625" style="4" customWidth="1"/>
    <col min="5" max="5" width="19.8515625" style="4" customWidth="1"/>
    <col min="6" max="7" width="9.140625" style="1" customWidth="1"/>
    <col min="8" max="8" width="9.140625" style="6" customWidth="1"/>
    <col min="9" max="16384" width="9.140625" style="1" customWidth="1"/>
  </cols>
  <sheetData>
    <row r="1" ht="8.25" customHeight="1"/>
    <row r="2" spans="1:6" ht="15.75">
      <c r="A2" s="28"/>
      <c r="B2" s="28"/>
      <c r="C2" s="29" t="s">
        <v>0</v>
      </c>
      <c r="D2" s="29" t="s">
        <v>1</v>
      </c>
      <c r="E2" s="29" t="s">
        <v>2</v>
      </c>
      <c r="F2" s="28"/>
    </row>
    <row r="3" ht="8.25" customHeight="1"/>
    <row r="4" spans="2:5" ht="172.5" customHeight="1">
      <c r="B4" s="2" t="s">
        <v>98</v>
      </c>
      <c r="C4" s="3"/>
      <c r="D4" s="3" t="s">
        <v>106</v>
      </c>
      <c r="E4" s="3" t="s">
        <v>90</v>
      </c>
    </row>
    <row r="5" spans="1:6" ht="15.75">
      <c r="A5" s="28"/>
      <c r="B5" s="30"/>
      <c r="C5" s="31"/>
      <c r="D5" s="31"/>
      <c r="E5" s="31"/>
      <c r="F5" s="28"/>
    </row>
    <row r="6" spans="1:6" ht="7.5" customHeight="1">
      <c r="A6" s="34"/>
      <c r="B6" s="38"/>
      <c r="C6" s="37"/>
      <c r="D6" s="37"/>
      <c r="E6" s="37"/>
      <c r="F6" s="34"/>
    </row>
    <row r="7" spans="2:5" ht="249" customHeight="1">
      <c r="B7" s="2" t="s">
        <v>3</v>
      </c>
      <c r="C7" s="3" t="s">
        <v>105</v>
      </c>
      <c r="D7" s="3" t="s">
        <v>114</v>
      </c>
      <c r="E7" s="27" t="s">
        <v>112</v>
      </c>
    </row>
    <row r="8" spans="1:6" ht="15.75">
      <c r="A8" s="28"/>
      <c r="B8" s="30"/>
      <c r="C8" s="31"/>
      <c r="D8" s="31"/>
      <c r="E8" s="31"/>
      <c r="F8" s="28"/>
    </row>
    <row r="9" spans="1:6" ht="7.5" customHeight="1">
      <c r="A9" s="34"/>
      <c r="B9" s="38"/>
      <c r="C9" s="37"/>
      <c r="D9" s="37"/>
      <c r="E9" s="37"/>
      <c r="F9" s="34"/>
    </row>
    <row r="10" spans="2:5" ht="124.5" customHeight="1">
      <c r="B10" s="2" t="s">
        <v>4</v>
      </c>
      <c r="C10" s="3" t="s">
        <v>119</v>
      </c>
      <c r="D10" s="3" t="s">
        <v>113</v>
      </c>
      <c r="E10" s="27" t="s">
        <v>99</v>
      </c>
    </row>
    <row r="11" spans="1:6" ht="15.75">
      <c r="A11" s="28"/>
      <c r="B11" s="30"/>
      <c r="C11" s="31"/>
      <c r="D11" s="31"/>
      <c r="E11" s="31"/>
      <c r="F11" s="28"/>
    </row>
    <row r="12" spans="1:6" ht="7.5" customHeight="1">
      <c r="A12" s="34"/>
      <c r="B12" s="38"/>
      <c r="C12" s="37"/>
      <c r="D12" s="37"/>
      <c r="E12" s="37"/>
      <c r="F12" s="34"/>
    </row>
    <row r="13" spans="2:5" ht="258" customHeight="1">
      <c r="B13" s="2" t="s">
        <v>5</v>
      </c>
      <c r="C13" s="3" t="s">
        <v>116</v>
      </c>
      <c r="D13" s="3" t="s">
        <v>115</v>
      </c>
      <c r="E13" s="27" t="s">
        <v>100</v>
      </c>
    </row>
    <row r="14" spans="1:6" ht="15.75">
      <c r="A14" s="28"/>
      <c r="B14" s="30"/>
      <c r="C14" s="31"/>
      <c r="D14" s="31"/>
      <c r="E14" s="31"/>
      <c r="F14" s="28"/>
    </row>
    <row r="15" spans="1:6" ht="6.75" customHeight="1">
      <c r="A15" s="34"/>
      <c r="B15" s="38"/>
      <c r="C15" s="37"/>
      <c r="D15" s="37"/>
      <c r="E15" s="37"/>
      <c r="F15" s="34"/>
    </row>
    <row r="16" spans="2:5" ht="167.25" customHeight="1">
      <c r="B16" s="2" t="s">
        <v>6</v>
      </c>
      <c r="C16" s="3" t="s">
        <v>110</v>
      </c>
      <c r="D16" s="27" t="s">
        <v>111</v>
      </c>
      <c r="E16" s="27" t="s">
        <v>100</v>
      </c>
    </row>
    <row r="17" spans="1:6" ht="15.75">
      <c r="A17" s="28"/>
      <c r="B17" s="30"/>
      <c r="C17" s="31"/>
      <c r="D17" s="31"/>
      <c r="E17" s="31"/>
      <c r="F17" s="28"/>
    </row>
    <row r="18" spans="1:6" ht="7.5" customHeight="1">
      <c r="A18" s="34"/>
      <c r="B18" s="38"/>
      <c r="C18" s="37"/>
      <c r="D18" s="37"/>
      <c r="E18" s="37"/>
      <c r="F18" s="34"/>
    </row>
    <row r="19" spans="2:5" ht="161.25" customHeight="1">
      <c r="B19" s="2" t="s">
        <v>7</v>
      </c>
      <c r="C19" s="3" t="s">
        <v>109</v>
      </c>
      <c r="D19" s="3"/>
      <c r="E19" s="3"/>
    </row>
    <row r="20" spans="1:6" ht="15.75">
      <c r="A20" s="28"/>
      <c r="B20" s="28"/>
      <c r="C20" s="32"/>
      <c r="D20" s="33"/>
      <c r="E20" s="31"/>
      <c r="F20" s="28"/>
    </row>
    <row r="21" spans="1:6" ht="8.25" customHeight="1">
      <c r="A21" s="34"/>
      <c r="B21" s="34"/>
      <c r="C21" s="35"/>
      <c r="D21" s="36"/>
      <c r="E21" s="37"/>
      <c r="F21" s="34"/>
    </row>
    <row r="22" spans="2:3" ht="51" customHeight="1">
      <c r="B22" s="26" t="s">
        <v>89</v>
      </c>
      <c r="C22" s="5" t="s">
        <v>94</v>
      </c>
    </row>
    <row r="23" spans="1:6" ht="15.75">
      <c r="A23" s="28"/>
      <c r="B23" s="28"/>
      <c r="C23" s="32"/>
      <c r="D23" s="33"/>
      <c r="E23" s="31"/>
      <c r="F23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7" sqref="A7:I8"/>
    </sheetView>
  </sheetViews>
  <sheetFormatPr defaultColWidth="9.140625" defaultRowHeight="15"/>
  <cols>
    <col min="1" max="1" width="2.57421875" style="0" customWidth="1"/>
    <col min="4" max="4" width="14.8515625" style="0" customWidth="1"/>
    <col min="6" max="6" width="13.140625" style="0" customWidth="1"/>
    <col min="7" max="7" width="9.140625" style="25" customWidth="1"/>
    <col min="9" max="9" width="15.00390625" style="0" customWidth="1"/>
  </cols>
  <sheetData>
    <row r="1" spans="1:9" ht="18" thickBot="1">
      <c r="A1" s="90" t="s">
        <v>15</v>
      </c>
      <c r="B1" s="91"/>
      <c r="C1" s="91"/>
      <c r="D1" s="91"/>
      <c r="E1" s="91"/>
      <c r="F1" s="92"/>
      <c r="G1" s="87"/>
      <c r="H1" s="88"/>
      <c r="I1" s="89"/>
    </row>
    <row r="2" spans="1:9" ht="17.25">
      <c r="A2" s="39">
        <v>1</v>
      </c>
      <c r="B2" s="73" t="s">
        <v>8</v>
      </c>
      <c r="C2" s="73"/>
      <c r="D2" s="73"/>
      <c r="E2" s="67" t="s">
        <v>34</v>
      </c>
      <c r="F2" s="67"/>
      <c r="G2" s="79" t="s">
        <v>92</v>
      </c>
      <c r="H2" s="80"/>
      <c r="I2" s="81"/>
    </row>
    <row r="3" spans="1:9" ht="17.25">
      <c r="A3" s="39">
        <v>2</v>
      </c>
      <c r="B3" s="73" t="s">
        <v>9</v>
      </c>
      <c r="C3" s="73"/>
      <c r="D3" s="73"/>
      <c r="E3" s="67" t="s">
        <v>35</v>
      </c>
      <c r="F3" s="67"/>
      <c r="G3" s="40" t="s">
        <v>65</v>
      </c>
      <c r="H3" s="41"/>
      <c r="I3" s="41"/>
    </row>
    <row r="4" spans="1:9" ht="17.25">
      <c r="A4" s="39">
        <v>3</v>
      </c>
      <c r="B4" s="73" t="s">
        <v>10</v>
      </c>
      <c r="C4" s="73"/>
      <c r="D4" s="73"/>
      <c r="E4" s="67" t="s">
        <v>36</v>
      </c>
      <c r="F4" s="67"/>
      <c r="G4" s="52" t="s">
        <v>96</v>
      </c>
      <c r="H4" s="61"/>
      <c r="I4" s="62"/>
    </row>
    <row r="5" spans="1:9" ht="17.25">
      <c r="A5" s="39">
        <v>4</v>
      </c>
      <c r="B5" s="73" t="s">
        <v>11</v>
      </c>
      <c r="C5" s="73"/>
      <c r="D5" s="73"/>
      <c r="E5" s="67" t="s">
        <v>37</v>
      </c>
      <c r="F5" s="67"/>
      <c r="G5" s="58" t="s">
        <v>40</v>
      </c>
      <c r="H5" s="58"/>
      <c r="I5" s="58"/>
    </row>
    <row r="6" spans="1:9" ht="17.25">
      <c r="A6" s="39">
        <v>5</v>
      </c>
      <c r="B6" s="73" t="s">
        <v>12</v>
      </c>
      <c r="C6" s="73"/>
      <c r="D6" s="73"/>
      <c r="E6" s="67" t="s">
        <v>104</v>
      </c>
      <c r="F6" s="67"/>
      <c r="G6" s="52" t="s">
        <v>103</v>
      </c>
      <c r="H6" s="53"/>
      <c r="I6" s="54"/>
    </row>
    <row r="7" spans="1:9" ht="15">
      <c r="A7" s="60"/>
      <c r="B7" s="60"/>
      <c r="C7" s="60"/>
      <c r="D7" s="60"/>
      <c r="E7" s="60"/>
      <c r="F7" s="60"/>
      <c r="G7" s="60"/>
      <c r="H7" s="60"/>
      <c r="I7" s="60"/>
    </row>
    <row r="8" spans="1:9" ht="15">
      <c r="A8" s="60"/>
      <c r="B8" s="60"/>
      <c r="C8" s="60"/>
      <c r="D8" s="60"/>
      <c r="E8" s="60"/>
      <c r="F8" s="60"/>
      <c r="G8" s="60"/>
      <c r="H8" s="60"/>
      <c r="I8" s="60"/>
    </row>
    <row r="9" spans="1:9" ht="19.5" customHeight="1">
      <c r="A9" s="70" t="s">
        <v>13</v>
      </c>
      <c r="B9" s="71"/>
      <c r="C9" s="71"/>
      <c r="D9" s="71"/>
      <c r="E9" s="71"/>
      <c r="F9" s="72"/>
      <c r="G9" s="63"/>
      <c r="H9" s="64"/>
      <c r="I9" s="65"/>
    </row>
    <row r="10" spans="1:10" ht="17.25">
      <c r="A10" s="42">
        <v>1</v>
      </c>
      <c r="B10" s="84" t="s">
        <v>14</v>
      </c>
      <c r="C10" s="84"/>
      <c r="D10" s="84"/>
      <c r="E10" s="82" t="s">
        <v>39</v>
      </c>
      <c r="F10" s="82"/>
      <c r="G10" s="40" t="s">
        <v>45</v>
      </c>
      <c r="H10" s="40"/>
      <c r="I10" s="40"/>
      <c r="J10" s="11"/>
    </row>
    <row r="11" spans="1:10" ht="17.25">
      <c r="A11" s="39">
        <v>2</v>
      </c>
      <c r="B11" s="73" t="s">
        <v>16</v>
      </c>
      <c r="C11" s="73"/>
      <c r="D11" s="73"/>
      <c r="E11" s="67" t="s">
        <v>41</v>
      </c>
      <c r="F11" s="67"/>
      <c r="G11" s="40" t="s">
        <v>46</v>
      </c>
      <c r="H11" s="43"/>
      <c r="I11" s="43"/>
      <c r="J11" s="7"/>
    </row>
    <row r="12" spans="1:10" ht="17.25">
      <c r="A12" s="39">
        <v>3</v>
      </c>
      <c r="B12" s="73" t="s">
        <v>17</v>
      </c>
      <c r="C12" s="73"/>
      <c r="D12" s="73"/>
      <c r="E12" s="67" t="s">
        <v>42</v>
      </c>
      <c r="F12" s="67"/>
      <c r="G12" s="52" t="s">
        <v>91</v>
      </c>
      <c r="H12" s="61"/>
      <c r="I12" s="62"/>
      <c r="J12" s="9"/>
    </row>
    <row r="13" spans="1:10" ht="17.25">
      <c r="A13" s="39">
        <v>4</v>
      </c>
      <c r="B13" s="73" t="s">
        <v>18</v>
      </c>
      <c r="C13" s="73"/>
      <c r="D13" s="73"/>
      <c r="E13" s="66" t="s">
        <v>43</v>
      </c>
      <c r="F13" s="66"/>
      <c r="G13" s="58" t="s">
        <v>47</v>
      </c>
      <c r="H13" s="58"/>
      <c r="I13" s="58"/>
      <c r="J13" s="7"/>
    </row>
    <row r="14" spans="1:10" ht="15" customHeight="1">
      <c r="A14" s="39">
        <v>5</v>
      </c>
      <c r="B14" s="73" t="s">
        <v>19</v>
      </c>
      <c r="C14" s="73"/>
      <c r="D14" s="73"/>
      <c r="E14" s="67" t="s">
        <v>44</v>
      </c>
      <c r="F14" s="67"/>
      <c r="G14" s="40" t="s">
        <v>48</v>
      </c>
      <c r="H14" s="43"/>
      <c r="I14" s="43"/>
      <c r="J14" s="7"/>
    </row>
    <row r="15" spans="1:9" ht="17.25" customHeight="1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5" customHeight="1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5.75" customHeight="1">
      <c r="A17" s="70" t="s">
        <v>20</v>
      </c>
      <c r="B17" s="71"/>
      <c r="C17" s="71"/>
      <c r="D17" s="71"/>
      <c r="E17" s="71"/>
      <c r="F17" s="72"/>
      <c r="G17" s="63"/>
      <c r="H17" s="64"/>
      <c r="I17" s="65"/>
    </row>
    <row r="18" spans="1:9" ht="17.25">
      <c r="A18" s="42">
        <v>1</v>
      </c>
      <c r="B18" s="44" t="s">
        <v>21</v>
      </c>
      <c r="C18" s="44"/>
      <c r="D18" s="44"/>
      <c r="E18" s="82" t="s">
        <v>49</v>
      </c>
      <c r="F18" s="82"/>
      <c r="G18" s="56" t="s">
        <v>88</v>
      </c>
      <c r="H18" s="57"/>
      <c r="I18" s="57"/>
    </row>
    <row r="19" spans="1:9" ht="17.25">
      <c r="A19" s="39">
        <v>2</v>
      </c>
      <c r="B19" s="45" t="s">
        <v>22</v>
      </c>
      <c r="C19" s="45"/>
      <c r="D19" s="45"/>
      <c r="E19" s="67" t="s">
        <v>50</v>
      </c>
      <c r="F19" s="67"/>
      <c r="G19" s="40" t="s">
        <v>61</v>
      </c>
      <c r="H19" s="41"/>
      <c r="I19" s="41"/>
    </row>
    <row r="20" spans="1:9" ht="17.25">
      <c r="A20" s="39">
        <v>3</v>
      </c>
      <c r="B20" s="73" t="s">
        <v>23</v>
      </c>
      <c r="C20" s="73"/>
      <c r="D20" s="73"/>
      <c r="E20" s="67" t="s">
        <v>51</v>
      </c>
      <c r="F20" s="67"/>
      <c r="G20" s="40" t="s">
        <v>62</v>
      </c>
      <c r="H20" s="41"/>
      <c r="I20" s="41"/>
    </row>
    <row r="21" spans="1:10" ht="17.25">
      <c r="A21" s="39">
        <v>4</v>
      </c>
      <c r="B21" s="73" t="s">
        <v>24</v>
      </c>
      <c r="C21" s="73"/>
      <c r="D21" s="73"/>
      <c r="E21" s="83" t="s">
        <v>43</v>
      </c>
      <c r="F21" s="83"/>
      <c r="G21" s="40" t="s">
        <v>47</v>
      </c>
      <c r="H21" s="43"/>
      <c r="I21" s="43"/>
      <c r="J21" s="10"/>
    </row>
    <row r="22" spans="1:9" ht="17.25">
      <c r="A22" s="39">
        <v>5</v>
      </c>
      <c r="B22" s="85" t="s">
        <v>25</v>
      </c>
      <c r="C22" s="85"/>
      <c r="D22" s="85"/>
      <c r="E22" s="67" t="s">
        <v>52</v>
      </c>
      <c r="F22" s="67"/>
      <c r="G22" s="40" t="s">
        <v>63</v>
      </c>
      <c r="H22" s="41"/>
      <c r="I22" s="41"/>
    </row>
    <row r="23" spans="1:9" ht="17.25">
      <c r="A23" s="39">
        <v>6</v>
      </c>
      <c r="B23" s="86" t="s">
        <v>33</v>
      </c>
      <c r="C23" s="86"/>
      <c r="D23" s="86"/>
      <c r="E23" s="67" t="s">
        <v>101</v>
      </c>
      <c r="F23" s="67"/>
      <c r="G23" s="58" t="s">
        <v>66</v>
      </c>
      <c r="H23" s="59"/>
      <c r="I23" s="59"/>
    </row>
    <row r="24" spans="1:9" ht="15" customHeight="1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7.25">
      <c r="A26" s="70" t="s">
        <v>26</v>
      </c>
      <c r="B26" s="71"/>
      <c r="C26" s="71"/>
      <c r="D26" s="71"/>
      <c r="E26" s="71"/>
      <c r="F26" s="72"/>
      <c r="G26" s="55"/>
      <c r="H26" s="55"/>
      <c r="I26" s="55"/>
    </row>
    <row r="27" spans="1:9" ht="17.25">
      <c r="A27" s="39">
        <v>1</v>
      </c>
      <c r="B27" s="45" t="s">
        <v>27</v>
      </c>
      <c r="C27" s="45"/>
      <c r="D27" s="45"/>
      <c r="E27" s="68" t="s">
        <v>38</v>
      </c>
      <c r="F27" s="69"/>
      <c r="G27" s="76" t="s">
        <v>64</v>
      </c>
      <c r="H27" s="77"/>
      <c r="I27" s="78"/>
    </row>
    <row r="28" spans="1:9" ht="17.25">
      <c r="A28" s="39">
        <v>2</v>
      </c>
      <c r="B28" s="73" t="s">
        <v>28</v>
      </c>
      <c r="C28" s="73"/>
      <c r="D28" s="73"/>
      <c r="E28" s="68" t="s">
        <v>95</v>
      </c>
      <c r="F28" s="69"/>
      <c r="G28" s="76" t="s">
        <v>93</v>
      </c>
      <c r="H28" s="77"/>
      <c r="I28" s="78"/>
    </row>
    <row r="29" spans="1:9" ht="17.25">
      <c r="A29" s="39">
        <v>3</v>
      </c>
      <c r="B29" s="73" t="s">
        <v>29</v>
      </c>
      <c r="C29" s="73"/>
      <c r="D29" s="73"/>
      <c r="E29" s="67" t="s">
        <v>53</v>
      </c>
      <c r="F29" s="67"/>
      <c r="G29" s="40" t="s">
        <v>57</v>
      </c>
      <c r="H29" s="41"/>
      <c r="I29" s="41"/>
    </row>
    <row r="30" spans="1:9" ht="17.25">
      <c r="A30" s="39">
        <v>4</v>
      </c>
      <c r="B30" s="73" t="s">
        <v>30</v>
      </c>
      <c r="C30" s="73"/>
      <c r="D30" s="73"/>
      <c r="E30" s="67" t="s">
        <v>54</v>
      </c>
      <c r="F30" s="67"/>
      <c r="G30" s="40" t="s">
        <v>58</v>
      </c>
      <c r="H30" s="41"/>
      <c r="I30" s="41"/>
    </row>
    <row r="31" spans="1:9" ht="18" thickBot="1">
      <c r="A31" s="46">
        <v>5</v>
      </c>
      <c r="B31" s="73" t="s">
        <v>31</v>
      </c>
      <c r="C31" s="73"/>
      <c r="D31" s="73"/>
      <c r="E31" s="66" t="s">
        <v>55</v>
      </c>
      <c r="F31" s="66"/>
      <c r="G31" s="40" t="s">
        <v>59</v>
      </c>
      <c r="H31" s="41"/>
      <c r="I31" s="41"/>
    </row>
    <row r="32" spans="1:9" ht="18" thickBot="1">
      <c r="A32" s="47">
        <v>6</v>
      </c>
      <c r="B32" s="74" t="s">
        <v>32</v>
      </c>
      <c r="C32" s="75"/>
      <c r="D32" s="75"/>
      <c r="E32" s="67" t="s">
        <v>56</v>
      </c>
      <c r="F32" s="67"/>
      <c r="G32" s="40" t="s">
        <v>60</v>
      </c>
      <c r="H32" s="41"/>
      <c r="I32" s="41"/>
    </row>
  </sheetData>
  <sheetProtection/>
  <mergeCells count="62">
    <mergeCell ref="B2:D2"/>
    <mergeCell ref="B3:D3"/>
    <mergeCell ref="G5:I5"/>
    <mergeCell ref="G1:I1"/>
    <mergeCell ref="A1:F1"/>
    <mergeCell ref="A9:F9"/>
    <mergeCell ref="B4:D4"/>
    <mergeCell ref="B5:D5"/>
    <mergeCell ref="B6:D6"/>
    <mergeCell ref="E2:F2"/>
    <mergeCell ref="B10:D10"/>
    <mergeCell ref="B14:D14"/>
    <mergeCell ref="B22:D22"/>
    <mergeCell ref="B23:D23"/>
    <mergeCell ref="B20:D20"/>
    <mergeCell ref="A17:F17"/>
    <mergeCell ref="E20:F20"/>
    <mergeCell ref="E14:F14"/>
    <mergeCell ref="E30:F30"/>
    <mergeCell ref="E3:F3"/>
    <mergeCell ref="E4:F4"/>
    <mergeCell ref="E5:F5"/>
    <mergeCell ref="E6:F6"/>
    <mergeCell ref="E10:F10"/>
    <mergeCell ref="E11:F11"/>
    <mergeCell ref="B28:D28"/>
    <mergeCell ref="E18:F18"/>
    <mergeCell ref="E19:F19"/>
    <mergeCell ref="E21:F21"/>
    <mergeCell ref="E23:F23"/>
    <mergeCell ref="E29:F29"/>
    <mergeCell ref="B29:D29"/>
    <mergeCell ref="G27:I27"/>
    <mergeCell ref="G28:I28"/>
    <mergeCell ref="G2:I2"/>
    <mergeCell ref="B21:D21"/>
    <mergeCell ref="B11:D11"/>
    <mergeCell ref="B12:D12"/>
    <mergeCell ref="B13:D13"/>
    <mergeCell ref="E22:F22"/>
    <mergeCell ref="A15:I16"/>
    <mergeCell ref="G9:I9"/>
    <mergeCell ref="E31:F31"/>
    <mergeCell ref="E32:F32"/>
    <mergeCell ref="E27:F27"/>
    <mergeCell ref="E28:F28"/>
    <mergeCell ref="E12:F12"/>
    <mergeCell ref="E13:F13"/>
    <mergeCell ref="A26:F26"/>
    <mergeCell ref="B30:D30"/>
    <mergeCell ref="B31:D31"/>
    <mergeCell ref="B32:D32"/>
    <mergeCell ref="G6:I6"/>
    <mergeCell ref="G26:I26"/>
    <mergeCell ref="G18:I18"/>
    <mergeCell ref="G23:I23"/>
    <mergeCell ref="A24:I25"/>
    <mergeCell ref="G4:I4"/>
    <mergeCell ref="G12:I12"/>
    <mergeCell ref="G13:I13"/>
    <mergeCell ref="G17:I17"/>
    <mergeCell ref="A7:I8"/>
  </mergeCells>
  <hyperlinks>
    <hyperlink ref="G5" r:id="rId1" display="myri.luna70@gmail.com"/>
    <hyperlink ref="G10" r:id="rId2" display="claudiacalabrese2019@gmail.com"/>
    <hyperlink ref="G11" r:id="rId3" display="hermione.ielasi@gmail.com"/>
    <hyperlink ref="G13" r:id="rId4" display="claudia.montemurro@gmail.com"/>
    <hyperlink ref="G14" r:id="rId5" display="matteo.caligiuri06@gmail.com"/>
    <hyperlink ref="G29" r:id="rId6" display="annadorrico07@gmail.com"/>
    <hyperlink ref="G30" r:id="rId7" display="alessandro.ponte.2005@gmail.com"/>
    <hyperlink ref="G31" r:id="rId8" display="masiellovincenzo5@gmail.com"/>
    <hyperlink ref="G32" r:id="rId9" display="iannacconeluigi@libero.it"/>
    <hyperlink ref="G19" r:id="rId10" display="gianmarcodeluca06@gmail.com"/>
    <hyperlink ref="G20" r:id="rId11" display="virginia.mirabelli@gmail.com"/>
    <hyperlink ref="G21" r:id="rId12" display="claudia.montemurro@gmail.com"/>
    <hyperlink ref="G22" r:id="rId13" display="magnelliantonia1@gmail.com"/>
    <hyperlink ref="G3" r:id="rId14" display="francomonaco26@gmail.com"/>
    <hyperlink ref="G23" r:id="rId15" display="porcarellimarianna55@gmail.com"/>
    <hyperlink ref="G18" r:id="rId16" display="vincenzoud@outlook.it"/>
    <hyperlink ref="G12" r:id="rId17" display="cinoclaudia06@gmail.com"/>
    <hyperlink ref="G2" r:id="rId18" display="giuseppena08@gmail.com"/>
    <hyperlink ref="G28" r:id="rId19" display="stellaelisa06@gmail.com"/>
    <hyperlink ref="G4" r:id="rId20" display="aldobonof@gmail.com "/>
    <hyperlink ref="G27" r:id="rId21" display="aurora.rosa.10y@gmail.com"/>
    <hyperlink ref="G6" r:id="rId22" display="carmenarnone@hotmail.com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A7" sqref="AA7:AA8"/>
    </sheetView>
  </sheetViews>
  <sheetFormatPr defaultColWidth="9.140625" defaultRowHeight="15"/>
  <cols>
    <col min="4" max="4" width="11.7109375" style="0" customWidth="1"/>
    <col min="8" max="8" width="10.421875" style="0" customWidth="1"/>
    <col min="9" max="9" width="0.13671875" style="0" customWidth="1"/>
    <col min="10" max="10" width="1.421875" style="0" hidden="1" customWidth="1"/>
    <col min="14" max="14" width="10.00390625" style="0" customWidth="1"/>
    <col min="15" max="15" width="8.28125" style="0" customWidth="1"/>
    <col min="18" max="18" width="11.140625" style="0" customWidth="1"/>
  </cols>
  <sheetData>
    <row r="1" spans="1:18" ht="19.5" thickBot="1">
      <c r="A1" s="98" t="s">
        <v>15</v>
      </c>
      <c r="B1" s="99"/>
      <c r="C1" s="99"/>
      <c r="D1" s="99"/>
      <c r="E1" s="100" t="s">
        <v>13</v>
      </c>
      <c r="F1" s="101"/>
      <c r="G1" s="101"/>
      <c r="H1" s="101"/>
      <c r="I1" s="102"/>
      <c r="J1" s="102"/>
      <c r="K1" s="100" t="s">
        <v>20</v>
      </c>
      <c r="L1" s="101"/>
      <c r="M1" s="101"/>
      <c r="N1" s="101"/>
      <c r="O1" s="100" t="s">
        <v>26</v>
      </c>
      <c r="P1" s="101"/>
      <c r="Q1" s="101"/>
      <c r="R1" s="101"/>
    </row>
    <row r="2" spans="1:18" ht="15.75">
      <c r="A2" s="108" t="s">
        <v>67</v>
      </c>
      <c r="B2" s="109"/>
      <c r="C2" s="109"/>
      <c r="D2" s="23"/>
      <c r="E2" s="110" t="s">
        <v>67</v>
      </c>
      <c r="F2" s="110"/>
      <c r="G2" s="110"/>
      <c r="H2" s="111"/>
      <c r="I2" s="24"/>
      <c r="J2" s="24"/>
      <c r="K2" s="112" t="s">
        <v>67</v>
      </c>
      <c r="L2" s="110"/>
      <c r="M2" s="110"/>
      <c r="N2" s="111"/>
      <c r="O2" s="112" t="s">
        <v>67</v>
      </c>
      <c r="P2" s="110"/>
      <c r="Q2" s="110"/>
      <c r="R2" s="111"/>
    </row>
    <row r="3" spans="1:18" ht="15">
      <c r="A3" s="107" t="s">
        <v>68</v>
      </c>
      <c r="B3" s="115"/>
      <c r="C3" s="115"/>
      <c r="D3" s="14">
        <f>55*6</f>
        <v>330</v>
      </c>
      <c r="E3" s="113" t="s">
        <v>68</v>
      </c>
      <c r="F3" s="106"/>
      <c r="G3" s="107"/>
      <c r="H3" s="14">
        <f>55*5</f>
        <v>275</v>
      </c>
      <c r="K3" s="106" t="s">
        <v>68</v>
      </c>
      <c r="L3" s="106"/>
      <c r="M3" s="107"/>
      <c r="N3" s="14">
        <f>55*6</f>
        <v>330</v>
      </c>
      <c r="O3" s="113" t="s">
        <v>68</v>
      </c>
      <c r="P3" s="106"/>
      <c r="Q3" s="107"/>
      <c r="R3" s="14">
        <f>55*6</f>
        <v>330</v>
      </c>
    </row>
    <row r="4" spans="1:18" ht="15">
      <c r="A4" s="106" t="s">
        <v>69</v>
      </c>
      <c r="B4" s="106"/>
      <c r="C4" s="107"/>
      <c r="D4" s="14">
        <f>72*6</f>
        <v>432</v>
      </c>
      <c r="E4" s="113" t="s">
        <v>68</v>
      </c>
      <c r="F4" s="106"/>
      <c r="G4" s="107"/>
      <c r="H4" s="14">
        <f>55*5</f>
        <v>275</v>
      </c>
      <c r="K4" s="106" t="s">
        <v>68</v>
      </c>
      <c r="L4" s="106"/>
      <c r="M4" s="107"/>
      <c r="N4" s="14">
        <f>55*6</f>
        <v>330</v>
      </c>
      <c r="O4" s="113" t="s">
        <v>69</v>
      </c>
      <c r="P4" s="106"/>
      <c r="Q4" s="107"/>
      <c r="R4" s="14">
        <f>72*6</f>
        <v>432</v>
      </c>
    </row>
    <row r="5" spans="4:18" ht="15">
      <c r="D5" s="8"/>
      <c r="E5" s="113" t="s">
        <v>68</v>
      </c>
      <c r="F5" s="106"/>
      <c r="G5" s="107"/>
      <c r="H5" s="14">
        <f>55*3</f>
        <v>165</v>
      </c>
      <c r="N5" s="8"/>
      <c r="R5" s="8"/>
    </row>
    <row r="6" spans="4:18" ht="15.75" thickBot="1">
      <c r="D6" s="8"/>
      <c r="H6" s="8"/>
      <c r="N6" s="8"/>
      <c r="R6" s="8"/>
    </row>
    <row r="7" spans="1:18" ht="16.5" thickBot="1">
      <c r="A7" s="116" t="s">
        <v>70</v>
      </c>
      <c r="B7" s="117"/>
      <c r="C7" s="117"/>
      <c r="D7" s="23"/>
      <c r="E7" s="114" t="s">
        <v>70</v>
      </c>
      <c r="F7" s="109"/>
      <c r="G7" s="109"/>
      <c r="H7" s="23"/>
      <c r="I7" s="24"/>
      <c r="J7" s="24"/>
      <c r="K7" s="108" t="s">
        <v>70</v>
      </c>
      <c r="L7" s="109"/>
      <c r="M7" s="109"/>
      <c r="N7" s="23"/>
      <c r="O7" s="114" t="s">
        <v>70</v>
      </c>
      <c r="P7" s="109"/>
      <c r="Q7" s="109"/>
      <c r="R7" s="12"/>
    </row>
    <row r="8" spans="1:18" ht="15">
      <c r="A8" s="13" t="s">
        <v>71</v>
      </c>
      <c r="B8" s="13"/>
      <c r="C8" s="13"/>
      <c r="D8" s="120">
        <f>40*8</f>
        <v>320</v>
      </c>
      <c r="E8" s="17" t="s">
        <v>73</v>
      </c>
      <c r="F8" s="15"/>
      <c r="G8" s="18"/>
      <c r="H8" s="123">
        <v>660</v>
      </c>
      <c r="K8" s="15" t="s">
        <v>71</v>
      </c>
      <c r="L8" s="15"/>
      <c r="M8" s="18"/>
      <c r="N8" s="105">
        <f>40*8</f>
        <v>320</v>
      </c>
      <c r="O8" s="19" t="s">
        <v>75</v>
      </c>
      <c r="P8" s="16"/>
      <c r="Q8" s="20"/>
      <c r="R8" s="105">
        <f>40*9</f>
        <v>360</v>
      </c>
    </row>
    <row r="9" spans="1:18" ht="15">
      <c r="A9" s="13" t="s">
        <v>72</v>
      </c>
      <c r="B9" s="13"/>
      <c r="C9" s="13"/>
      <c r="D9" s="121"/>
      <c r="E9" s="17" t="s">
        <v>74</v>
      </c>
      <c r="F9" s="15"/>
      <c r="G9" s="18"/>
      <c r="H9" s="123"/>
      <c r="K9" s="15" t="s">
        <v>72</v>
      </c>
      <c r="L9" s="15"/>
      <c r="M9" s="18"/>
      <c r="N9" s="105"/>
      <c r="O9" s="19" t="s">
        <v>76</v>
      </c>
      <c r="P9" s="16"/>
      <c r="Q9" s="20"/>
      <c r="R9" s="105"/>
    </row>
    <row r="10" spans="4:18" ht="15">
      <c r="D10" s="8"/>
      <c r="H10" s="8"/>
      <c r="N10" s="8"/>
      <c r="R10" s="8"/>
    </row>
    <row r="11" spans="1:18" ht="15.75">
      <c r="A11" s="103" t="s">
        <v>77</v>
      </c>
      <c r="B11" s="104"/>
      <c r="C11" s="104"/>
      <c r="D11" s="23"/>
      <c r="E11" s="103" t="s">
        <v>77</v>
      </c>
      <c r="F11" s="104"/>
      <c r="G11" s="104"/>
      <c r="H11" s="23"/>
      <c r="I11" s="24"/>
      <c r="J11" s="24"/>
      <c r="K11" s="103" t="s">
        <v>77</v>
      </c>
      <c r="L11" s="104"/>
      <c r="M11" s="104"/>
      <c r="N11" s="23"/>
      <c r="O11" s="103" t="s">
        <v>77</v>
      </c>
      <c r="P11" s="104"/>
      <c r="Q11" s="104"/>
      <c r="R11" s="22"/>
    </row>
    <row r="12" spans="1:18" ht="15">
      <c r="A12" t="s">
        <v>78</v>
      </c>
      <c r="D12" s="14">
        <f>6.5*8</f>
        <v>52</v>
      </c>
      <c r="E12" t="s">
        <v>78</v>
      </c>
      <c r="H12" s="14">
        <f>6.5*7</f>
        <v>45.5</v>
      </c>
      <c r="K12" t="s">
        <v>78</v>
      </c>
      <c r="N12" s="14">
        <f>6.5*8</f>
        <v>52</v>
      </c>
      <c r="O12" t="s">
        <v>78</v>
      </c>
      <c r="R12" s="14">
        <f>6.5*9</f>
        <v>58.5</v>
      </c>
    </row>
    <row r="13" spans="1:18" ht="15">
      <c r="A13" t="s">
        <v>79</v>
      </c>
      <c r="D13" s="14">
        <f>14*8</f>
        <v>112</v>
      </c>
      <c r="E13" t="s">
        <v>79</v>
      </c>
      <c r="H13" s="14">
        <f>14*7</f>
        <v>98</v>
      </c>
      <c r="K13" t="s">
        <v>79</v>
      </c>
      <c r="N13" s="14">
        <f>14*8</f>
        <v>112</v>
      </c>
      <c r="O13" t="s">
        <v>79</v>
      </c>
      <c r="R13" s="14">
        <f>14*9</f>
        <v>126</v>
      </c>
    </row>
    <row r="14" spans="1:18" ht="15">
      <c r="A14" t="s">
        <v>80</v>
      </c>
      <c r="D14" s="14">
        <f>17*8</f>
        <v>136</v>
      </c>
      <c r="E14" t="s">
        <v>80</v>
      </c>
      <c r="H14" s="14">
        <f>17*7</f>
        <v>119</v>
      </c>
      <c r="K14" t="s">
        <v>80</v>
      </c>
      <c r="N14" s="14">
        <f>17*8</f>
        <v>136</v>
      </c>
      <c r="O14" t="s">
        <v>80</v>
      </c>
      <c r="R14" s="14">
        <f>17*9</f>
        <v>153</v>
      </c>
    </row>
    <row r="15" spans="1:18" ht="15">
      <c r="A15" t="s">
        <v>81</v>
      </c>
      <c r="D15" s="14">
        <f>22*8</f>
        <v>176</v>
      </c>
      <c r="E15" t="s">
        <v>81</v>
      </c>
      <c r="H15" s="14">
        <f>22*8</f>
        <v>176</v>
      </c>
      <c r="K15" t="s">
        <v>81</v>
      </c>
      <c r="N15" s="14">
        <f>22*8</f>
        <v>176</v>
      </c>
      <c r="O15" t="s">
        <v>81</v>
      </c>
      <c r="R15" s="14">
        <f>22*9</f>
        <v>198</v>
      </c>
    </row>
    <row r="16" spans="4:18" ht="15">
      <c r="D16" s="8"/>
      <c r="H16" s="8"/>
      <c r="N16" s="8"/>
      <c r="R16" s="8"/>
    </row>
    <row r="17" spans="1:18" ht="15.75">
      <c r="A17" s="103" t="s">
        <v>82</v>
      </c>
      <c r="B17" s="104"/>
      <c r="C17" s="104"/>
      <c r="D17" s="23"/>
      <c r="E17" s="103" t="s">
        <v>82</v>
      </c>
      <c r="F17" s="104"/>
      <c r="G17" s="104"/>
      <c r="H17" s="23"/>
      <c r="I17" s="24"/>
      <c r="J17" s="24"/>
      <c r="K17" s="103" t="s">
        <v>82</v>
      </c>
      <c r="L17" s="104"/>
      <c r="M17" s="104"/>
      <c r="N17" s="23"/>
      <c r="O17" s="103" t="s">
        <v>82</v>
      </c>
      <c r="P17" s="104"/>
      <c r="Q17" s="104"/>
      <c r="R17" s="23"/>
    </row>
    <row r="18" spans="1:18" ht="15">
      <c r="A18" t="s">
        <v>83</v>
      </c>
      <c r="D18" s="14">
        <f>3.5*8</f>
        <v>28</v>
      </c>
      <c r="E18" t="s">
        <v>83</v>
      </c>
      <c r="H18" s="14">
        <f>3.5*7</f>
        <v>24.5</v>
      </c>
      <c r="K18" t="s">
        <v>83</v>
      </c>
      <c r="N18" s="14">
        <f>3.5*8</f>
        <v>28</v>
      </c>
      <c r="O18" t="s">
        <v>83</v>
      </c>
      <c r="R18" s="14">
        <f>3.5*9</f>
        <v>31.5</v>
      </c>
    </row>
    <row r="19" spans="1:18" ht="15">
      <c r="A19" t="s">
        <v>79</v>
      </c>
      <c r="D19" s="14">
        <f>3.5*8</f>
        <v>28</v>
      </c>
      <c r="E19" t="s">
        <v>79</v>
      </c>
      <c r="H19" s="14">
        <f>3.5*7</f>
        <v>24.5</v>
      </c>
      <c r="K19" t="s">
        <v>79</v>
      </c>
      <c r="N19" s="14">
        <f>3.5*8</f>
        <v>28</v>
      </c>
      <c r="O19" t="s">
        <v>79</v>
      </c>
      <c r="R19" s="14">
        <f>3.5*9</f>
        <v>31.5</v>
      </c>
    </row>
    <row r="20" spans="1:18" ht="15">
      <c r="A20" t="s">
        <v>117</v>
      </c>
      <c r="D20" s="14">
        <f>3.5*8</f>
        <v>28</v>
      </c>
      <c r="E20" t="s">
        <v>117</v>
      </c>
      <c r="H20" s="14">
        <f>3.5*7</f>
        <v>24.5</v>
      </c>
      <c r="K20" t="s">
        <v>117</v>
      </c>
      <c r="N20" s="14">
        <f>3.5*8</f>
        <v>28</v>
      </c>
      <c r="O20" t="s">
        <v>117</v>
      </c>
      <c r="R20" s="14">
        <f>3.5*9</f>
        <v>31.5</v>
      </c>
    </row>
    <row r="21" spans="1:18" ht="15">
      <c r="A21" t="s">
        <v>118</v>
      </c>
      <c r="D21" s="14">
        <f>4*8</f>
        <v>32</v>
      </c>
      <c r="E21" t="s">
        <v>118</v>
      </c>
      <c r="H21" s="14">
        <f>4*7</f>
        <v>28</v>
      </c>
      <c r="K21" t="s">
        <v>118</v>
      </c>
      <c r="N21" s="14">
        <f>4*8</f>
        <v>32</v>
      </c>
      <c r="O21" t="s">
        <v>118</v>
      </c>
      <c r="R21" s="14">
        <f>4*9</f>
        <v>36</v>
      </c>
    </row>
    <row r="22" spans="1:18" ht="15">
      <c r="A22" t="s">
        <v>81</v>
      </c>
      <c r="D22" s="14">
        <f>5*8</f>
        <v>40</v>
      </c>
      <c r="E22" t="s">
        <v>81</v>
      </c>
      <c r="H22" s="14">
        <f>5*8</f>
        <v>40</v>
      </c>
      <c r="K22" t="s">
        <v>81</v>
      </c>
      <c r="N22" s="14">
        <f>5*8</f>
        <v>40</v>
      </c>
      <c r="O22" t="s">
        <v>81</v>
      </c>
      <c r="R22" s="14">
        <f>5*9</f>
        <v>45</v>
      </c>
    </row>
    <row r="23" spans="4:18" ht="15">
      <c r="D23" s="8"/>
      <c r="H23" s="8"/>
      <c r="N23" s="8"/>
      <c r="R23" s="8"/>
    </row>
    <row r="24" spans="1:18" ht="15">
      <c r="A24" s="119" t="s">
        <v>84</v>
      </c>
      <c r="B24" s="119"/>
      <c r="C24" s="119"/>
      <c r="D24" s="105">
        <f>15*3</f>
        <v>45</v>
      </c>
      <c r="E24" s="119" t="s">
        <v>84</v>
      </c>
      <c r="F24" s="119"/>
      <c r="G24" s="119"/>
      <c r="H24" s="105">
        <f>2*15</f>
        <v>30</v>
      </c>
      <c r="K24" s="119" t="s">
        <v>84</v>
      </c>
      <c r="L24" s="119"/>
      <c r="M24" s="119"/>
      <c r="N24" s="105">
        <f>15*2</f>
        <v>30</v>
      </c>
      <c r="O24" s="119" t="s">
        <v>84</v>
      </c>
      <c r="P24" s="119"/>
      <c r="Q24" s="119"/>
      <c r="R24" s="105">
        <f>15*3</f>
        <v>45</v>
      </c>
    </row>
    <row r="25" spans="1:18" ht="15">
      <c r="A25" s="119" t="s">
        <v>85</v>
      </c>
      <c r="B25" s="119"/>
      <c r="C25" s="119"/>
      <c r="D25" s="105"/>
      <c r="E25" s="119" t="s">
        <v>85</v>
      </c>
      <c r="F25" s="119"/>
      <c r="G25" s="119"/>
      <c r="H25" s="105"/>
      <c r="K25" s="119" t="s">
        <v>85</v>
      </c>
      <c r="L25" s="119"/>
      <c r="M25" s="119"/>
      <c r="N25" s="105"/>
      <c r="O25" s="119" t="s">
        <v>85</v>
      </c>
      <c r="P25" s="119"/>
      <c r="Q25" s="119"/>
      <c r="R25" s="105"/>
    </row>
    <row r="26" spans="4:18" ht="15">
      <c r="D26" s="8"/>
      <c r="H26" s="8"/>
      <c r="N26" s="8"/>
      <c r="R26" s="8"/>
    </row>
    <row r="27" spans="1:18" ht="15">
      <c r="A27" t="s">
        <v>86</v>
      </c>
      <c r="D27" s="105">
        <f>22*8</f>
        <v>176</v>
      </c>
      <c r="E27" t="s">
        <v>86</v>
      </c>
      <c r="H27" s="105">
        <f>22*8</f>
        <v>176</v>
      </c>
      <c r="K27" t="s">
        <v>86</v>
      </c>
      <c r="N27" s="105">
        <f>22*8</f>
        <v>176</v>
      </c>
      <c r="O27" t="s">
        <v>86</v>
      </c>
      <c r="R27" s="105">
        <f>22*9</f>
        <v>198</v>
      </c>
    </row>
    <row r="28" spans="1:18" ht="15">
      <c r="A28" t="s">
        <v>87</v>
      </c>
      <c r="D28" s="122"/>
      <c r="E28" t="s">
        <v>87</v>
      </c>
      <c r="H28" s="122"/>
      <c r="K28" t="s">
        <v>87</v>
      </c>
      <c r="N28" s="122"/>
      <c r="O28" t="s">
        <v>87</v>
      </c>
      <c r="R28" s="122"/>
    </row>
    <row r="29" spans="4:18" ht="15">
      <c r="D29" s="48"/>
      <c r="H29" s="48"/>
      <c r="N29" s="48"/>
      <c r="R29" s="48"/>
    </row>
    <row r="30" spans="1:18" ht="15">
      <c r="A30" s="96" t="s">
        <v>107</v>
      </c>
      <c r="B30" s="96"/>
      <c r="C30" s="97"/>
      <c r="D30" s="50"/>
      <c r="E30" s="96" t="s">
        <v>107</v>
      </c>
      <c r="F30" s="96"/>
      <c r="G30" s="97"/>
      <c r="H30" s="50"/>
      <c r="K30" s="96" t="s">
        <v>107</v>
      </c>
      <c r="L30" s="96"/>
      <c r="M30" s="97"/>
      <c r="N30" s="50"/>
      <c r="O30" s="96" t="s">
        <v>107</v>
      </c>
      <c r="P30" s="96"/>
      <c r="Q30" s="97"/>
      <c r="R30" s="50"/>
    </row>
    <row r="31" spans="1:18" ht="15">
      <c r="A31" s="93" t="s">
        <v>108</v>
      </c>
      <c r="B31" s="93"/>
      <c r="C31" s="94"/>
      <c r="D31" s="50"/>
      <c r="E31" s="93" t="s">
        <v>108</v>
      </c>
      <c r="F31" s="93"/>
      <c r="G31" s="94"/>
      <c r="H31" s="50"/>
      <c r="K31" s="93" t="s">
        <v>108</v>
      </c>
      <c r="L31" s="93"/>
      <c r="M31" s="94"/>
      <c r="N31" s="50"/>
      <c r="O31" s="93" t="s">
        <v>108</v>
      </c>
      <c r="P31" s="93"/>
      <c r="Q31" s="94"/>
      <c r="R31" s="50"/>
    </row>
    <row r="32" spans="1:18" ht="15">
      <c r="A32" s="95" t="s">
        <v>87</v>
      </c>
      <c r="B32" s="95"/>
      <c r="C32" s="95"/>
      <c r="D32" s="51">
        <f>24*8</f>
        <v>192</v>
      </c>
      <c r="E32" s="95" t="s">
        <v>87</v>
      </c>
      <c r="F32" s="95"/>
      <c r="G32" s="95"/>
      <c r="H32" s="51">
        <f>24*7</f>
        <v>168</v>
      </c>
      <c r="K32" s="95" t="s">
        <v>87</v>
      </c>
      <c r="L32" s="95"/>
      <c r="M32" s="95"/>
      <c r="N32" s="51">
        <f>24*8</f>
        <v>192</v>
      </c>
      <c r="O32" s="95" t="s">
        <v>87</v>
      </c>
      <c r="P32" s="95"/>
      <c r="Q32" s="95"/>
      <c r="R32" s="51">
        <f>24*9</f>
        <v>216</v>
      </c>
    </row>
    <row r="33" spans="1:18" ht="15.75">
      <c r="A33" s="118" t="s">
        <v>97</v>
      </c>
      <c r="B33" s="118"/>
      <c r="C33" s="118"/>
      <c r="D33" s="49">
        <f>SUM(D3:D32)</f>
        <v>2127</v>
      </c>
      <c r="E33" s="118" t="s">
        <v>97</v>
      </c>
      <c r="F33" s="118"/>
      <c r="G33" s="118"/>
      <c r="H33" s="21">
        <f>SUM(H3:H32)</f>
        <v>2329</v>
      </c>
      <c r="I33" s="8"/>
      <c r="J33" s="8"/>
      <c r="K33" s="118" t="s">
        <v>97</v>
      </c>
      <c r="L33" s="118"/>
      <c r="M33" s="118"/>
      <c r="N33" s="21">
        <f>SUM(N3:N32)</f>
        <v>2010</v>
      </c>
      <c r="O33" s="118" t="s">
        <v>97</v>
      </c>
      <c r="P33" s="118"/>
      <c r="Q33" s="118"/>
      <c r="R33" s="21">
        <f>SUM(R3:R32)</f>
        <v>2292</v>
      </c>
    </row>
    <row r="35" ht="15.75">
      <c r="B35" s="24" t="s">
        <v>102</v>
      </c>
    </row>
  </sheetData>
  <sheetProtection/>
  <mergeCells count="65">
    <mergeCell ref="O30:Q30"/>
    <mergeCell ref="E7:G7"/>
    <mergeCell ref="E11:G11"/>
    <mergeCell ref="E17:G17"/>
    <mergeCell ref="K7:M7"/>
    <mergeCell ref="K11:M11"/>
    <mergeCell ref="N24:N25"/>
    <mergeCell ref="E24:G24"/>
    <mergeCell ref="H8:H9"/>
    <mergeCell ref="R24:R25"/>
    <mergeCell ref="A11:C11"/>
    <mergeCell ref="D27:D28"/>
    <mergeCell ref="H27:H28"/>
    <mergeCell ref="N27:N28"/>
    <mergeCell ref="R27:R28"/>
    <mergeCell ref="O25:Q25"/>
    <mergeCell ref="O11:Q11"/>
    <mergeCell ref="D8:D9"/>
    <mergeCell ref="A33:C33"/>
    <mergeCell ref="E33:G33"/>
    <mergeCell ref="H24:H25"/>
    <mergeCell ref="K24:M24"/>
    <mergeCell ref="K25:M25"/>
    <mergeCell ref="A25:C25"/>
    <mergeCell ref="A24:C24"/>
    <mergeCell ref="D24:D25"/>
    <mergeCell ref="K32:M32"/>
    <mergeCell ref="A3:C3"/>
    <mergeCell ref="O3:Q3"/>
    <mergeCell ref="A4:C4"/>
    <mergeCell ref="A7:C7"/>
    <mergeCell ref="K33:M33"/>
    <mergeCell ref="O17:Q17"/>
    <mergeCell ref="O33:Q33"/>
    <mergeCell ref="E25:G25"/>
    <mergeCell ref="O24:Q24"/>
    <mergeCell ref="O4:Q4"/>
    <mergeCell ref="K2:N2"/>
    <mergeCell ref="O2:R2"/>
    <mergeCell ref="K17:M17"/>
    <mergeCell ref="E4:G4"/>
    <mergeCell ref="E5:G5"/>
    <mergeCell ref="K3:M3"/>
    <mergeCell ref="E3:G3"/>
    <mergeCell ref="O7:Q7"/>
    <mergeCell ref="A1:D1"/>
    <mergeCell ref="E1:J1"/>
    <mergeCell ref="K1:N1"/>
    <mergeCell ref="O1:R1"/>
    <mergeCell ref="A17:C17"/>
    <mergeCell ref="R8:R9"/>
    <mergeCell ref="N8:N9"/>
    <mergeCell ref="K4:M4"/>
    <mergeCell ref="A2:C2"/>
    <mergeCell ref="E2:H2"/>
    <mergeCell ref="O31:Q31"/>
    <mergeCell ref="O32:Q32"/>
    <mergeCell ref="A31:C31"/>
    <mergeCell ref="A32:C32"/>
    <mergeCell ref="E30:G30"/>
    <mergeCell ref="E31:G31"/>
    <mergeCell ref="E32:G32"/>
    <mergeCell ref="K30:M30"/>
    <mergeCell ref="K31:M31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2020-02-06T17:22:37Z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